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220" yWindow="-15" windowWidth="13155" windowHeight="12750"/>
  </bookViews>
  <sheets>
    <sheet name="форма 6" sheetId="4" r:id="rId1"/>
  </sheets>
  <definedNames>
    <definedName name="Z_4AA5ADCE_7A28_4EC4_8DBD_6BAFAF67096E_.wvu.PrintArea" localSheetId="0" hidden="1">'форма 6'!$A$1:$D$73</definedName>
    <definedName name="Z_DABB361E_268B_4484_B313_0191FFE63983_.wvu.PrintArea" localSheetId="0" hidden="1">'форма 6'!$A$1:$D$73</definedName>
    <definedName name="_xlnm.Print_Titles" localSheetId="0">'форма 6'!$13:$13</definedName>
    <definedName name="_xlnm.Print_Area" localSheetId="0">'форма 6'!$A$1:$D$74</definedName>
  </definedNames>
  <calcPr calcId="145621"/>
</workbook>
</file>

<file path=xl/calcChain.xml><?xml version="1.0" encoding="utf-8"?>
<calcChain xmlns="http://schemas.openxmlformats.org/spreadsheetml/2006/main">
  <c r="D27" i="4" l="1"/>
  <c r="D62" i="4" l="1"/>
  <c r="D56" i="4"/>
  <c r="D48" i="4"/>
  <c r="D37" i="4"/>
  <c r="D32" i="4"/>
  <c r="D29" i="4"/>
  <c r="D24" i="4"/>
  <c r="D17" i="4"/>
  <c r="D23" i="4" l="1"/>
  <c r="D14" i="4" s="1"/>
  <c r="D69" i="4" s="1"/>
</calcChain>
</file>

<file path=xl/sharedStrings.xml><?xml version="1.0" encoding="utf-8"?>
<sst xmlns="http://schemas.openxmlformats.org/spreadsheetml/2006/main" count="188" uniqueCount="132">
  <si>
    <t>Форма 6</t>
  </si>
  <si>
    <t>Информация</t>
  </si>
  <si>
    <t>об основных показателях финансово-хозяйственной</t>
  </si>
  <si>
    <t xml:space="preserve"> деятельности ПАО "Газпром газораспределение Ростов-на-Дону"</t>
  </si>
  <si>
    <t xml:space="preserve">                                (наименование субъекта естественной монополии)</t>
  </si>
  <si>
    <t xml:space="preserve"> по транспортировке газа по газораспределительным   сетям на территории</t>
  </si>
  <si>
    <t xml:space="preserve">            Ростовской области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</si>
  <si>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</si>
  <si>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</si>
  <si>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</si>
  <si>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</si>
  <si>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</si>
  <si>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</si>
  <si>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</si>
  <si>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1.1.</t>
  </si>
  <si>
    <t>Фонд оплаты труда</t>
  </si>
  <si>
    <t>тыс. руб</t>
  </si>
  <si>
    <t>1.2.</t>
  </si>
  <si>
    <t>Отчисление на уплату страховых взносов</t>
  </si>
  <si>
    <t>1.3.</t>
  </si>
  <si>
    <t>Материальные затраты, в том числе:</t>
  </si>
  <si>
    <t>1.3.1.</t>
  </si>
  <si>
    <t>сырье и материалы</t>
  </si>
  <si>
    <t>1.3.2.</t>
  </si>
  <si>
    <t>газ на собственные и технологические нужды</t>
  </si>
  <si>
    <t>1.3.3.</t>
  </si>
  <si>
    <t>технологические и эксплуатационные потери</t>
  </si>
  <si>
    <t>1.3.4.</t>
  </si>
  <si>
    <t>прочие</t>
  </si>
  <si>
    <t>1.4.</t>
  </si>
  <si>
    <t>Амортизация основных средств</t>
  </si>
  <si>
    <t>1.5.</t>
  </si>
  <si>
    <t>Прочие затраты, в том числе:</t>
  </si>
  <si>
    <t>1.5.1.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</si>
  <si>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</si>
  <si>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</si>
  <si>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</si>
  <si>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</si>
  <si>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</si>
  <si>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</si>
  <si>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</si>
  <si>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</si>
  <si>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земельного участка</t>
  </si>
  <si>
    <t>1.5.2.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</si>
  <si>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</si>
  <si>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</si>
  <si>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</si>
  <si>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</si>
  <si>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</si>
  <si>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1.5.3.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</si>
  <si>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</si>
  <si>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</si>
  <si>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</si>
  <si>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</si>
  <si>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</si>
  <si>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</si>
  <si>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</si>
  <si>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</si>
  <si>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</si>
  <si>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1.5.4.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</si>
  <si>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</si>
  <si>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</si>
  <si>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</si>
  <si>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</si>
  <si>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</si>
  <si>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</si>
  <si>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</si>
  <si>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</si>
  <si>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</si>
  <si>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</si>
  <si>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</si>
  <si>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</si>
  <si>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</si>
  <si>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</si>
  <si>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</si>
  <si>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</si>
  <si>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</si>
  <si>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</si>
  <si>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1.5.5.</t>
  </si>
  <si>
    <t>Капитальный ремонт</t>
  </si>
  <si>
    <t>1.5.6.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</si>
  <si>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</si>
  <si>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</si>
  <si>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</si>
  <si>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</si>
  <si>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</si>
  <si>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</si>
  <si>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</si>
  <si>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</si>
  <si>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</si>
  <si>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</si>
  <si>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</si>
  <si>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</si>
  <si>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</si>
  <si>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</si>
  <si>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</si>
  <si>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</t>
  </si>
  <si>
    <t>3.1.</t>
  </si>
  <si>
    <t>Услуги банков</t>
  </si>
  <si>
    <t>3.2.</t>
  </si>
  <si>
    <t>Проценты по целевым краткосрочным кредитам</t>
  </si>
  <si>
    <t>3.3.</t>
  </si>
  <si>
    <t>Социальное развитие и выплаты социального характера</t>
  </si>
  <si>
    <t>3.4.</t>
  </si>
  <si>
    <t>Резерв по сомнительным долгам</t>
  </si>
  <si>
    <t>3.5.</t>
  </si>
  <si>
    <t>Прочие</t>
  </si>
  <si>
    <t>Потребность в прибыли до налогообложения:</t>
  </si>
  <si>
    <t>4.1.</t>
  </si>
  <si>
    <t>Расходы из чистой прибыли, в том числе:</t>
  </si>
  <si>
    <t>4.1.1.</t>
  </si>
  <si>
    <t>Капитальные вложения</t>
  </si>
  <si>
    <t>4.1.2.</t>
  </si>
  <si>
    <t>Обслуживание привлеченного на долгосрочной основе капитала</t>
  </si>
  <si>
    <t>4.1.3.</t>
  </si>
  <si>
    <t>Дивиденды</t>
  </si>
  <si>
    <t>4.1.4.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</si>
  <si>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</si>
  <si>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4.2.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</si>
  <si>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</si>
  <si>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</si>
  <si>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</si>
  <si>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</si>
  <si>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</si>
  <si>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</si>
  <si>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</si>
  <si>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</si>
  <si>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</si>
  <si>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Приложение № 2 к Приказу ФАС России от 18.01.2019 N 38/19</t>
  </si>
  <si>
    <t>Средняя загрузка трубопроводов</t>
  </si>
  <si>
    <t>%</t>
  </si>
  <si>
    <t>на 2022 год в сфере оказания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</si>
</sst>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NumberFormat="1" applyFont="1" applyAlignment="1">
      <alignment horizontal="left" wrapText="1"/>
    </xf>
    <xf numFmtId="0" fontId="3" fillId="0" borderId="0" xfId="1" applyFont="1" applyAlignment="1">
      <alignment horizontal="right"/>
    </xf>
    <xf numFmtId="0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right" vertical="center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 wrapText="1"/>
    </xf>
    <xf numFmtId="14" fontId="3" fillId="0" borderId="2" xfId="1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NumberFormat="1" applyFont="1" applyAlignment="1">
      <alignment horizontal="left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9" fontId="3" fillId="0" borderId="2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0" xfId="1" applyNumberFormat="1" applyFont="1"/>
    <xf numFmtId="4" fontId="3" fillId="0" borderId="0" xfId="0" applyNumberFormat="1" applyFont="1"/>
    <xf numFmtId="49" fontId="4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BreakPreview" topLeftCell="B52" zoomScale="90" zoomScaleNormal="100" zoomScaleSheetLayoutView="90" workbookViewId="0">
      <selection activeCell="F61" sqref="F61"/>
    </sheetView>
  </sheetViews>
  <sheetFormatPr defaultRowHeight="15.75" x14ac:dyDescent="0.25"/>
  <cols>
    <col min="1" max="1" width="10.140625" style="16" customWidth="1"/>
    <col min="2" max="2" width="59.42578125" style="1" customWidth="1"/>
    <col min="3" max="3" width="12.42578125" style="1" customWidth="1"/>
    <col min="4" max="4" width="20.28515625" style="1" customWidth="1"/>
    <col min="5" max="5" width="13.42578125" style="25" customWidth="1"/>
    <col min="6" max="6" width="12.42578125" style="25" customWidth="1"/>
    <col min="7" max="16384" width="9.140625" style="1"/>
  </cols>
  <sheetData>
    <row r="1" spans="1:4" ht="27" customHeight="1" x14ac:dyDescent="0.25">
      <c r="A1" s="2"/>
      <c r="B1" s="2"/>
      <c r="C1" s="2"/>
      <c r="D1" s="3" t="s">
        <v>128</v>
      </c>
    </row>
    <row r="2" spans="1:4" x14ac:dyDescent="0.25">
      <c r="A2" s="4"/>
      <c r="D2" s="5" t="s">
        <v>0</v>
      </c>
    </row>
    <row r="3" spans="1:4" x14ac:dyDescent="0.25">
      <c r="A3" s="4"/>
    </row>
    <row r="4" spans="1:4" x14ac:dyDescent="0.25">
      <c r="A4" s="27" t="s">
        <v>1</v>
      </c>
      <c r="B4" s="27"/>
      <c r="C4" s="27"/>
      <c r="D4" s="27"/>
    </row>
    <row r="5" spans="1:4" x14ac:dyDescent="0.25">
      <c r="A5" s="27" t="s">
        <v>2</v>
      </c>
      <c r="B5" s="27"/>
      <c r="C5" s="27"/>
      <c r="D5" s="27"/>
    </row>
    <row r="6" spans="1:4" x14ac:dyDescent="0.25">
      <c r="A6" s="27" t="s">
        <v>3</v>
      </c>
      <c r="B6" s="27"/>
      <c r="C6" s="27"/>
      <c r="D6" s="27"/>
    </row>
    <row r="7" spans="1:4" x14ac:dyDescent="0.25">
      <c r="A7" s="28" t="s">
        <v>4</v>
      </c>
      <c r="B7" s="28"/>
      <c r="C7" s="28"/>
      <c r="D7" s="28"/>
    </row>
    <row r="8" spans="1:4" x14ac:dyDescent="0.25">
      <c r="A8" s="27" t="s">
        <v>131</v>
      </c>
      <c r="B8" s="27"/>
      <c r="C8" s="27"/>
      <c r="D8" s="27"/>
    </row>
    <row r="9" spans="1:4" x14ac:dyDescent="0.25">
      <c r="A9" s="27" t="s">
        <v>5</v>
      </c>
      <c r="B9" s="27"/>
      <c r="C9" s="27"/>
      <c r="D9" s="27"/>
    </row>
    <row r="10" spans="1:4" x14ac:dyDescent="0.25">
      <c r="A10" s="27" t="s">
        <v>6</v>
      </c>
      <c r="B10" s="27"/>
      <c r="C10" s="27"/>
      <c r="D10" s="27"/>
    </row>
    <row r="11" spans="1:4" x14ac:dyDescent="0.25">
      <c r="A11" s="28" t="s">
        <v>7</v>
      </c>
      <c r="B11" s="28"/>
      <c r="C11" s="28"/>
      <c r="D11" s="28"/>
    </row>
    <row r="12" spans="1:4" x14ac:dyDescent="0.25">
      <c r="A12" s="4"/>
    </row>
    <row r="13" spans="1:4" ht="31.5" x14ac:dyDescent="0.25">
      <c r="A13" s="6" t="s">
        <v>8</v>
      </c>
      <c r="B13" s="7" t="s">
        <v>9</v>
      </c>
      <c r="C13" s="7" t="s">
        <v>10</v>
      </c>
      <c r="D13" s="7" t="s">
        <v>11</v>
      </c>
    </row>
    <row r="14" spans="1:4" ht="37.5" customHeight="1" x14ac:dyDescent="0.25">
      <c r="A14" s="8">
        <v>1</v>
      </c>
      <c r="B14" s="9" t="s">
        <v>12</v>
      </c>
      <c r="C14" s="7" t="s">
        <v>13</v>
      </c>
      <c r="D14" s="24">
        <f t="shared" ref="D14" si="0">D15+D16+D17+D22+D23</f>
        <v>5063544.3629189562</v>
      </c>
    </row>
    <row r="15" spans="1:4" x14ac:dyDescent="0.25">
      <c r="A15" s="8" t="s">
        <v>14</v>
      </c>
      <c r="B15" s="9" t="s">
        <v>15</v>
      </c>
      <c r="C15" s="7" t="s">
        <v>16</v>
      </c>
      <c r="D15" s="10">
        <v>1972583.5028641885</v>
      </c>
    </row>
    <row r="16" spans="1:4" x14ac:dyDescent="0.25">
      <c r="A16" s="8" t="s">
        <v>17</v>
      </c>
      <c r="B16" s="9" t="s">
        <v>18</v>
      </c>
      <c r="C16" s="7" t="s">
        <v>16</v>
      </c>
      <c r="D16" s="10">
        <v>587829.88385352818</v>
      </c>
    </row>
    <row r="17" spans="1:4" x14ac:dyDescent="0.25">
      <c r="A17" s="8" t="s">
        <v>19</v>
      </c>
      <c r="B17" s="9" t="s">
        <v>20</v>
      </c>
      <c r="C17" s="7" t="s">
        <v>16</v>
      </c>
      <c r="D17" s="24">
        <f>SUM(D18:D21)</f>
        <v>532397.99000000011</v>
      </c>
    </row>
    <row r="18" spans="1:4" x14ac:dyDescent="0.25">
      <c r="A18" s="8" t="s">
        <v>21</v>
      </c>
      <c r="B18" s="11" t="s">
        <v>22</v>
      </c>
      <c r="C18" s="7" t="s">
        <v>16</v>
      </c>
      <c r="D18" s="10">
        <v>329707.53000000003</v>
      </c>
    </row>
    <row r="19" spans="1:4" x14ac:dyDescent="0.25">
      <c r="A19" s="12" t="s">
        <v>23</v>
      </c>
      <c r="B19" s="11" t="s">
        <v>24</v>
      </c>
      <c r="C19" s="7" t="s">
        <v>16</v>
      </c>
      <c r="D19" s="10">
        <v>15120.45</v>
      </c>
    </row>
    <row r="20" spans="1:4" x14ac:dyDescent="0.25">
      <c r="A20" s="8" t="s">
        <v>25</v>
      </c>
      <c r="B20" s="11" t="s">
        <v>26</v>
      </c>
      <c r="C20" s="7" t="s">
        <v>16</v>
      </c>
      <c r="D20" s="10">
        <v>159142.1</v>
      </c>
    </row>
    <row r="21" spans="1:4" x14ac:dyDescent="0.25">
      <c r="A21" s="8" t="s">
        <v>27</v>
      </c>
      <c r="B21" s="11" t="s">
        <v>28</v>
      </c>
      <c r="C21" s="7" t="s">
        <v>16</v>
      </c>
      <c r="D21" s="10">
        <v>28427.91</v>
      </c>
    </row>
    <row r="22" spans="1:4" x14ac:dyDescent="0.25">
      <c r="A22" s="8" t="s">
        <v>29</v>
      </c>
      <c r="B22" s="9" t="s">
        <v>30</v>
      </c>
      <c r="C22" s="7" t="s">
        <v>16</v>
      </c>
      <c r="D22" s="10">
        <v>824601.8</v>
      </c>
    </row>
    <row r="23" spans="1:4" x14ac:dyDescent="0.25">
      <c r="A23" s="8" t="s">
        <v>31</v>
      </c>
      <c r="B23" s="9" t="s">
        <v>32</v>
      </c>
      <c r="C23" s="7" t="s">
        <v>16</v>
      </c>
      <c r="D23" s="10">
        <f>D24+D29+D32+D37+D47+D48</f>
        <v>1146131.1862012388</v>
      </c>
    </row>
    <row r="24" spans="1:4" x14ac:dyDescent="0.25">
      <c r="A24" s="8" t="s">
        <v>33</v>
      </c>
      <c r="B24" s="13" t="s">
        <v>34</v>
      </c>
      <c r="C24" s="7" t="s">
        <v>16</v>
      </c>
      <c r="D24" s="24">
        <f>SUM(D25:D28)</f>
        <v>288942.17555000004</v>
      </c>
    </row>
    <row r="25" spans="1:4" x14ac:dyDescent="0.25">
      <c r="A25" s="8" t="s">
        <v>35</v>
      </c>
      <c r="B25" s="11" t="s">
        <v>36</v>
      </c>
      <c r="C25" s="7" t="s">
        <v>16</v>
      </c>
      <c r="D25" s="10">
        <v>33347.800000000003</v>
      </c>
    </row>
    <row r="26" spans="1:4" x14ac:dyDescent="0.25">
      <c r="A26" s="8" t="s">
        <v>37</v>
      </c>
      <c r="B26" s="11" t="s">
        <v>38</v>
      </c>
      <c r="C26" s="7" t="s">
        <v>16</v>
      </c>
      <c r="D26" s="10">
        <v>249735.20554999998</v>
      </c>
    </row>
    <row r="27" spans="1:4" ht="31.5" x14ac:dyDescent="0.25">
      <c r="A27" s="8" t="s">
        <v>39</v>
      </c>
      <c r="B27" s="11" t="s">
        <v>40</v>
      </c>
      <c r="C27" s="7" t="s">
        <v>16</v>
      </c>
      <c r="D27" s="10">
        <f>5859.17-2890.08</f>
        <v>2969.09</v>
      </c>
    </row>
    <row r="28" spans="1:4" x14ac:dyDescent="0.25">
      <c r="A28" s="8" t="s">
        <v>41</v>
      </c>
      <c r="B28" s="11" t="s">
        <v>42</v>
      </c>
      <c r="C28" s="7" t="s">
        <v>16</v>
      </c>
      <c r="D28" s="10">
        <v>2890.08</v>
      </c>
    </row>
    <row r="29" spans="1:4" x14ac:dyDescent="0.25">
      <c r="A29" s="8" t="s">
        <v>43</v>
      </c>
      <c r="B29" s="9" t="s">
        <v>44</v>
      </c>
      <c r="C29" s="7" t="s">
        <v>16</v>
      </c>
      <c r="D29" s="24">
        <f>D30+D31</f>
        <v>4269.82</v>
      </c>
    </row>
    <row r="30" spans="1:4" ht="31.5" x14ac:dyDescent="0.25">
      <c r="A30" s="8" t="s">
        <v>45</v>
      </c>
      <c r="B30" s="11" t="s">
        <v>46</v>
      </c>
      <c r="C30" s="7" t="s">
        <v>16</v>
      </c>
      <c r="D30" s="10">
        <v>723.18</v>
      </c>
    </row>
    <row r="31" spans="1:4" x14ac:dyDescent="0.25">
      <c r="A31" s="8" t="s">
        <v>47</v>
      </c>
      <c r="B31" s="11" t="s">
        <v>48</v>
      </c>
      <c r="C31" s="7" t="s">
        <v>16</v>
      </c>
      <c r="D31" s="10">
        <v>3546.64</v>
      </c>
    </row>
    <row r="32" spans="1:4" x14ac:dyDescent="0.25">
      <c r="A32" s="8" t="s">
        <v>49</v>
      </c>
      <c r="B32" s="13" t="s">
        <v>50</v>
      </c>
      <c r="C32" s="7" t="s">
        <v>16</v>
      </c>
      <c r="D32" s="14">
        <f>D33+D34+D35+D36</f>
        <v>472424.68999999994</v>
      </c>
    </row>
    <row r="33" spans="1:4" x14ac:dyDescent="0.25">
      <c r="A33" s="8" t="s">
        <v>51</v>
      </c>
      <c r="B33" s="11" t="s">
        <v>52</v>
      </c>
      <c r="C33" s="7" t="s">
        <v>16</v>
      </c>
      <c r="D33" s="10">
        <v>467817.92</v>
      </c>
    </row>
    <row r="34" spans="1:4" x14ac:dyDescent="0.25">
      <c r="A34" s="8" t="s">
        <v>53</v>
      </c>
      <c r="B34" s="11" t="s">
        <v>54</v>
      </c>
      <c r="C34" s="7" t="s">
        <v>16</v>
      </c>
      <c r="D34" s="10">
        <v>295.72000000000003</v>
      </c>
    </row>
    <row r="35" spans="1:4" x14ac:dyDescent="0.25">
      <c r="A35" s="8" t="s">
        <v>55</v>
      </c>
      <c r="B35" s="11" t="s">
        <v>56</v>
      </c>
      <c r="C35" s="7" t="s">
        <v>16</v>
      </c>
      <c r="D35" s="10">
        <v>2414.66</v>
      </c>
    </row>
    <row r="36" spans="1:4" x14ac:dyDescent="0.25">
      <c r="A36" s="8" t="s">
        <v>57</v>
      </c>
      <c r="B36" s="11" t="s">
        <v>58</v>
      </c>
      <c r="C36" s="7" t="s">
        <v>16</v>
      </c>
      <c r="D36" s="10">
        <v>1896.39</v>
      </c>
    </row>
    <row r="37" spans="1:4" x14ac:dyDescent="0.25">
      <c r="A37" s="8" t="s">
        <v>59</v>
      </c>
      <c r="B37" s="9" t="s">
        <v>60</v>
      </c>
      <c r="C37" s="7" t="s">
        <v>16</v>
      </c>
      <c r="D37" s="10">
        <f>D38+D39+D40+D41+D42</f>
        <v>259639.13279999999</v>
      </c>
    </row>
    <row r="38" spans="1:4" x14ac:dyDescent="0.25">
      <c r="A38" s="8" t="s">
        <v>61</v>
      </c>
      <c r="B38" s="11" t="s">
        <v>62</v>
      </c>
      <c r="C38" s="7" t="s">
        <v>16</v>
      </c>
      <c r="D38" s="10">
        <v>17085.400000000001</v>
      </c>
    </row>
    <row r="39" spans="1:4" x14ac:dyDescent="0.25">
      <c r="A39" s="8" t="s">
        <v>63</v>
      </c>
      <c r="B39" s="11" t="s">
        <v>64</v>
      </c>
      <c r="C39" s="7" t="s">
        <v>16</v>
      </c>
      <c r="D39" s="10">
        <v>18319.412799999998</v>
      </c>
    </row>
    <row r="40" spans="1:4" x14ac:dyDescent="0.25">
      <c r="A40" s="8" t="s">
        <v>65</v>
      </c>
      <c r="B40" s="11" t="s">
        <v>66</v>
      </c>
      <c r="C40" s="7" t="s">
        <v>16</v>
      </c>
      <c r="D40" s="10">
        <v>5159.95</v>
      </c>
    </row>
    <row r="41" spans="1:4" x14ac:dyDescent="0.25">
      <c r="A41" s="8" t="s">
        <v>67</v>
      </c>
      <c r="B41" s="11" t="s">
        <v>68</v>
      </c>
      <c r="C41" s="7" t="s">
        <v>16</v>
      </c>
      <c r="D41" s="10">
        <v>3552.18</v>
      </c>
    </row>
    <row r="42" spans="1:4" x14ac:dyDescent="0.25">
      <c r="A42" s="8" t="s">
        <v>69</v>
      </c>
      <c r="B42" s="11" t="s">
        <v>70</v>
      </c>
      <c r="C42" s="7" t="s">
        <v>16</v>
      </c>
      <c r="D42" s="10">
        <v>215522.19</v>
      </c>
    </row>
    <row r="43" spans="1:4" ht="31.5" x14ac:dyDescent="0.25">
      <c r="A43" s="8" t="s">
        <v>71</v>
      </c>
      <c r="B43" s="11" t="s">
        <v>72</v>
      </c>
      <c r="C43" s="7" t="s">
        <v>16</v>
      </c>
      <c r="D43" s="10">
        <v>0</v>
      </c>
    </row>
    <row r="44" spans="1:4" ht="47.25" x14ac:dyDescent="0.25">
      <c r="A44" s="8" t="s">
        <v>73</v>
      </c>
      <c r="B44" s="11" t="s">
        <v>74</v>
      </c>
      <c r="C44" s="7" t="s">
        <v>16</v>
      </c>
      <c r="D44" s="10">
        <v>73193.27</v>
      </c>
    </row>
    <row r="45" spans="1:4" x14ac:dyDescent="0.25">
      <c r="A45" s="8" t="s">
        <v>75</v>
      </c>
      <c r="B45" s="11" t="s">
        <v>76</v>
      </c>
      <c r="C45" s="7" t="s">
        <v>16</v>
      </c>
      <c r="D45" s="10">
        <v>21101.119999999999</v>
      </c>
    </row>
    <row r="46" spans="1:4" x14ac:dyDescent="0.25">
      <c r="A46" s="8" t="s">
        <v>77</v>
      </c>
      <c r="B46" s="11" t="s">
        <v>28</v>
      </c>
      <c r="C46" s="7" t="s">
        <v>16</v>
      </c>
      <c r="D46" s="14">
        <v>121227.8</v>
      </c>
    </row>
    <row r="47" spans="1:4" x14ac:dyDescent="0.25">
      <c r="A47" s="8" t="s">
        <v>78</v>
      </c>
      <c r="B47" s="9" t="s">
        <v>79</v>
      </c>
      <c r="C47" s="7" t="s">
        <v>16</v>
      </c>
      <c r="D47" s="14">
        <v>67428.7</v>
      </c>
    </row>
    <row r="48" spans="1:4" x14ac:dyDescent="0.25">
      <c r="A48" s="8" t="s">
        <v>80</v>
      </c>
      <c r="B48" s="9" t="s">
        <v>81</v>
      </c>
      <c r="C48" s="7" t="s">
        <v>16</v>
      </c>
      <c r="D48" s="14">
        <f>D49+D50+D51+D52+D53+D54</f>
        <v>53426.667851238817</v>
      </c>
    </row>
    <row r="49" spans="1:4" x14ac:dyDescent="0.25">
      <c r="A49" s="8" t="s">
        <v>82</v>
      </c>
      <c r="B49" s="11" t="s">
        <v>83</v>
      </c>
      <c r="C49" s="7" t="s">
        <v>16</v>
      </c>
      <c r="D49" s="14">
        <v>8300</v>
      </c>
    </row>
    <row r="50" spans="1:4" x14ac:dyDescent="0.25">
      <c r="A50" s="8" t="s">
        <v>84</v>
      </c>
      <c r="B50" s="11" t="s">
        <v>85</v>
      </c>
      <c r="C50" s="7" t="s">
        <v>16</v>
      </c>
      <c r="D50" s="14">
        <v>22170.417851238821</v>
      </c>
    </row>
    <row r="51" spans="1:4" x14ac:dyDescent="0.25">
      <c r="A51" s="8" t="s">
        <v>86</v>
      </c>
      <c r="B51" s="11" t="s">
        <v>87</v>
      </c>
      <c r="C51" s="7" t="s">
        <v>16</v>
      </c>
      <c r="D51" s="14">
        <v>1568.04</v>
      </c>
    </row>
    <row r="52" spans="1:4" x14ac:dyDescent="0.25">
      <c r="A52" s="8" t="s">
        <v>88</v>
      </c>
      <c r="B52" s="11" t="s">
        <v>89</v>
      </c>
      <c r="C52" s="7" t="s">
        <v>16</v>
      </c>
      <c r="D52" s="14">
        <v>0</v>
      </c>
    </row>
    <row r="53" spans="1:4" ht="31.5" x14ac:dyDescent="0.25">
      <c r="A53" s="8" t="s">
        <v>90</v>
      </c>
      <c r="B53" s="11" t="s">
        <v>91</v>
      </c>
      <c r="C53" s="7" t="s">
        <v>16</v>
      </c>
      <c r="D53" s="14">
        <v>0</v>
      </c>
    </row>
    <row r="54" spans="1:4" x14ac:dyDescent="0.25">
      <c r="A54" s="8" t="s">
        <v>92</v>
      </c>
      <c r="B54" s="11" t="s">
        <v>28</v>
      </c>
      <c r="C54" s="7" t="s">
        <v>16</v>
      </c>
      <c r="D54" s="14">
        <v>21388.21</v>
      </c>
    </row>
    <row r="55" spans="1:4" x14ac:dyDescent="0.25">
      <c r="A55" s="8" t="s">
        <v>93</v>
      </c>
      <c r="B55" s="9" t="s">
        <v>94</v>
      </c>
      <c r="C55" s="7" t="s">
        <v>16</v>
      </c>
      <c r="D55" s="14">
        <v>19716.22</v>
      </c>
    </row>
    <row r="56" spans="1:4" x14ac:dyDescent="0.25">
      <c r="A56" s="8" t="s">
        <v>95</v>
      </c>
      <c r="B56" s="9" t="s">
        <v>96</v>
      </c>
      <c r="C56" s="7" t="s">
        <v>16</v>
      </c>
      <c r="D56" s="10">
        <f>D57+D58+D59+D60+D61</f>
        <v>54900.363871039357</v>
      </c>
    </row>
    <row r="57" spans="1:4" x14ac:dyDescent="0.25">
      <c r="A57" s="8" t="s">
        <v>97</v>
      </c>
      <c r="B57" s="11" t="s">
        <v>98</v>
      </c>
      <c r="C57" s="7" t="s">
        <v>16</v>
      </c>
      <c r="D57" s="10">
        <v>6020</v>
      </c>
    </row>
    <row r="58" spans="1:4" x14ac:dyDescent="0.25">
      <c r="A58" s="8" t="s">
        <v>99</v>
      </c>
      <c r="B58" s="11" t="s">
        <v>100</v>
      </c>
      <c r="C58" s="7" t="s">
        <v>16</v>
      </c>
      <c r="D58" s="10">
        <v>13922.95</v>
      </c>
    </row>
    <row r="59" spans="1:4" x14ac:dyDescent="0.25">
      <c r="A59" s="8" t="s">
        <v>101</v>
      </c>
      <c r="B59" s="11" t="s">
        <v>102</v>
      </c>
      <c r="C59" s="7" t="s">
        <v>16</v>
      </c>
      <c r="D59" s="10">
        <v>14033.023871039361</v>
      </c>
    </row>
    <row r="60" spans="1:4" x14ac:dyDescent="0.25">
      <c r="A60" s="8" t="s">
        <v>103</v>
      </c>
      <c r="B60" s="11" t="s">
        <v>104</v>
      </c>
      <c r="C60" s="7" t="s">
        <v>16</v>
      </c>
      <c r="D60" s="10">
        <v>0</v>
      </c>
    </row>
    <row r="61" spans="1:4" x14ac:dyDescent="0.25">
      <c r="A61" s="8" t="s">
        <v>105</v>
      </c>
      <c r="B61" s="11" t="s">
        <v>106</v>
      </c>
      <c r="C61" s="7" t="s">
        <v>16</v>
      </c>
      <c r="D61" s="10">
        <v>20924.39</v>
      </c>
    </row>
    <row r="62" spans="1:4" x14ac:dyDescent="0.25">
      <c r="A62" s="8">
        <v>4</v>
      </c>
      <c r="B62" s="9" t="s">
        <v>107</v>
      </c>
      <c r="C62" s="7" t="s">
        <v>16</v>
      </c>
      <c r="D62" s="24">
        <f>SUM(D63,D68)</f>
        <v>552468.10596775985</v>
      </c>
    </row>
    <row r="63" spans="1:4" x14ac:dyDescent="0.25">
      <c r="A63" s="8" t="s">
        <v>108</v>
      </c>
      <c r="B63" s="9" t="s">
        <v>109</v>
      </c>
      <c r="C63" s="7" t="s">
        <v>16</v>
      </c>
      <c r="D63" s="10">
        <v>439167.88</v>
      </c>
    </row>
    <row r="64" spans="1:4" x14ac:dyDescent="0.25">
      <c r="A64" s="8" t="s">
        <v>110</v>
      </c>
      <c r="B64" s="11" t="s">
        <v>111</v>
      </c>
      <c r="C64" s="7" t="s">
        <v>16</v>
      </c>
      <c r="D64" s="10">
        <v>439167.88</v>
      </c>
    </row>
    <row r="65" spans="1:6" ht="31.5" x14ac:dyDescent="0.25">
      <c r="A65" s="8" t="s">
        <v>112</v>
      </c>
      <c r="B65" s="11" t="s">
        <v>113</v>
      </c>
      <c r="C65" s="7" t="s">
        <v>16</v>
      </c>
      <c r="D65" s="10">
        <v>0</v>
      </c>
    </row>
    <row r="66" spans="1:6" x14ac:dyDescent="0.25">
      <c r="A66" s="8" t="s">
        <v>114</v>
      </c>
      <c r="B66" s="11" t="s">
        <v>115</v>
      </c>
      <c r="C66" s="7" t="s">
        <v>16</v>
      </c>
      <c r="D66" s="10">
        <v>0</v>
      </c>
    </row>
    <row r="67" spans="1:6" ht="47.25" x14ac:dyDescent="0.25">
      <c r="A67" s="8" t="s">
        <v>116</v>
      </c>
      <c r="B67" s="11" t="s">
        <v>117</v>
      </c>
      <c r="C67" s="7" t="s">
        <v>16</v>
      </c>
      <c r="D67" s="10">
        <v>0</v>
      </c>
    </row>
    <row r="68" spans="1:6" x14ac:dyDescent="0.25">
      <c r="A68" s="8" t="s">
        <v>118</v>
      </c>
      <c r="B68" s="9" t="s">
        <v>119</v>
      </c>
      <c r="C68" s="7" t="s">
        <v>16</v>
      </c>
      <c r="D68" s="14">
        <v>113300.22596775982</v>
      </c>
    </row>
    <row r="69" spans="1:6" x14ac:dyDescent="0.25">
      <c r="A69" s="8">
        <v>5</v>
      </c>
      <c r="B69" s="9" t="s">
        <v>120</v>
      </c>
      <c r="C69" s="7" t="s">
        <v>16</v>
      </c>
      <c r="D69" s="24">
        <f>D14+D56-D55+D62</f>
        <v>5651196.6127577564</v>
      </c>
    </row>
    <row r="70" spans="1:6" x14ac:dyDescent="0.25">
      <c r="A70" s="29" t="s">
        <v>121</v>
      </c>
      <c r="B70" s="30"/>
      <c r="C70" s="30"/>
      <c r="D70" s="30"/>
    </row>
    <row r="71" spans="1:6" ht="31.5" x14ac:dyDescent="0.25">
      <c r="A71" s="8">
        <v>1</v>
      </c>
      <c r="B71" s="15" t="s">
        <v>122</v>
      </c>
      <c r="C71" s="7" t="s">
        <v>123</v>
      </c>
      <c r="D71" s="22">
        <v>4396.17</v>
      </c>
    </row>
    <row r="72" spans="1:6" x14ac:dyDescent="0.25">
      <c r="A72" s="8">
        <v>2</v>
      </c>
      <c r="B72" s="15" t="s">
        <v>124</v>
      </c>
      <c r="C72" s="7" t="s">
        <v>125</v>
      </c>
      <c r="D72" s="22">
        <v>23322.340000000004</v>
      </c>
    </row>
    <row r="73" spans="1:6" x14ac:dyDescent="0.25">
      <c r="A73" s="8">
        <v>3</v>
      </c>
      <c r="B73" s="15" t="s">
        <v>126</v>
      </c>
      <c r="C73" s="7" t="s">
        <v>127</v>
      </c>
      <c r="D73" s="23">
        <v>6324</v>
      </c>
    </row>
    <row r="74" spans="1:6" s="20" customFormat="1" x14ac:dyDescent="0.25">
      <c r="A74" s="17">
        <v>4</v>
      </c>
      <c r="B74" s="18" t="s">
        <v>129</v>
      </c>
      <c r="C74" s="19" t="s">
        <v>130</v>
      </c>
      <c r="D74" s="21">
        <v>0.59599999999999997</v>
      </c>
      <c r="E74" s="26"/>
      <c r="F74" s="25"/>
    </row>
    <row r="75" spans="1:6" x14ac:dyDescent="0.25">
      <c r="A75" s="4"/>
    </row>
  </sheetData>
  <mergeCells count="9">
    <mergeCell ref="A9:D9"/>
    <mergeCell ref="A10:D10"/>
    <mergeCell ref="A11:D11"/>
    <mergeCell ref="A70:D70"/>
    <mergeCell ref="A4:D4"/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6</vt:lpstr>
      <vt:lpstr>'форма 6'!Заголовки_для_печати</vt:lpstr>
      <vt:lpstr>'форма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2023-01-11T07:19:17Z</dcterms:modified>
</cp:coreProperties>
</file>